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ay\Assignments\BA 434\Activities\BA434 Activity 3\"/>
    </mc:Choice>
  </mc:AlternateContent>
  <xr:revisionPtr revIDLastSave="0" documentId="13_ncr:1_{4F4F1070-CF7B-444C-8E59-7E65D3379952}" xr6:coauthVersionLast="40" xr6:coauthVersionMax="40" xr10:uidLastSave="{00000000-0000-0000-0000-000000000000}"/>
  <bookViews>
    <workbookView xWindow="0" yWindow="0" windowWidth="20460" windowHeight="7500" xr2:uid="{00000000-000D-0000-FFFF-FFFF00000000}"/>
  </bookViews>
  <sheets>
    <sheet name="Financial Rati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2" l="1"/>
  <c r="D3" i="2"/>
  <c r="L11" i="2" l="1"/>
  <c r="O17" i="2"/>
  <c r="O15" i="2" s="1"/>
  <c r="G17" i="2"/>
  <c r="G15" i="2" s="1"/>
  <c r="B27" i="2" l="1"/>
  <c r="B28" i="2" s="1"/>
  <c r="B25" i="2"/>
  <c r="B26" i="2" s="1"/>
  <c r="J27" i="2"/>
  <c r="J25" i="2"/>
  <c r="L7" i="2" l="1"/>
  <c r="D7" i="2"/>
  <c r="J38" i="2" l="1"/>
  <c r="J39" i="2" s="1"/>
  <c r="B38" i="2"/>
  <c r="B39" i="2" s="1"/>
  <c r="J37" i="2"/>
  <c r="B37" i="2"/>
  <c r="J28" i="2"/>
  <c r="J26" i="2"/>
  <c r="J17" i="2"/>
  <c r="B17" i="2"/>
  <c r="L12" i="2"/>
  <c r="D11" i="2"/>
  <c r="D12" i="2" s="1"/>
  <c r="B9" i="2"/>
  <c r="B16" i="2" s="1"/>
  <c r="O7" i="2"/>
  <c r="J22" i="2" s="1"/>
  <c r="G7" i="2"/>
  <c r="B22" i="2" s="1"/>
  <c r="B21" i="2" l="1"/>
  <c r="O9" i="2"/>
  <c r="O11" i="2" s="1"/>
  <c r="J44" i="2" s="1"/>
  <c r="J21" i="2"/>
  <c r="B12" i="2"/>
  <c r="B15" i="2"/>
  <c r="G9" i="2"/>
  <c r="G11" i="2" s="1"/>
  <c r="B46" i="2" l="1"/>
  <c r="B29" i="2"/>
  <c r="J32" i="2"/>
  <c r="O13" i="2"/>
  <c r="J40" i="2" s="1"/>
  <c r="J34" i="2"/>
  <c r="B45" i="2"/>
  <c r="B20" i="2"/>
  <c r="B34" i="2"/>
  <c r="B32" i="2"/>
  <c r="G13" i="2"/>
  <c r="B40" i="2" s="1"/>
  <c r="B44" i="2"/>
  <c r="B33" i="2"/>
  <c r="B47" i="2" l="1"/>
  <c r="J9" i="2" l="1"/>
  <c r="J16" i="2" s="1"/>
  <c r="J12" i="2"/>
  <c r="J33" i="2" l="1"/>
  <c r="J15" i="2"/>
  <c r="J45" i="2"/>
  <c r="J29" i="2"/>
  <c r="J46" i="2"/>
  <c r="J20" i="2"/>
  <c r="J47" i="2" l="1"/>
</calcChain>
</file>

<file path=xl/sharedStrings.xml><?xml version="1.0" encoding="utf-8"?>
<sst xmlns="http://schemas.openxmlformats.org/spreadsheetml/2006/main" count="142" uniqueCount="72">
  <si>
    <t>Current Assets</t>
  </si>
  <si>
    <t>Liabilities</t>
  </si>
  <si>
    <t>Revenue</t>
  </si>
  <si>
    <t>Cash and equivalents</t>
  </si>
  <si>
    <t>Accounts Payable</t>
  </si>
  <si>
    <t>COGS</t>
  </si>
  <si>
    <t>Short term investments</t>
  </si>
  <si>
    <t>Long term liabilities</t>
  </si>
  <si>
    <t>SG&amp;A</t>
  </si>
  <si>
    <t>Accounts Receivable</t>
  </si>
  <si>
    <t>Total Liabilities</t>
  </si>
  <si>
    <t>Depreciation</t>
  </si>
  <si>
    <t>Inventories</t>
  </si>
  <si>
    <t>EBIT</t>
  </si>
  <si>
    <t>Prepaid expenses</t>
  </si>
  <si>
    <t>Owners' Equity</t>
  </si>
  <si>
    <t>Interest Expense</t>
  </si>
  <si>
    <t>Total Current Assets</t>
  </si>
  <si>
    <t>Common Stock</t>
  </si>
  <si>
    <t>EBT</t>
  </si>
  <si>
    <t>Net Plant Property</t>
  </si>
  <si>
    <t>Retained Earnings</t>
  </si>
  <si>
    <t>Taxes</t>
  </si>
  <si>
    <t>Other long term assets</t>
  </si>
  <si>
    <t>Total Owners' equity</t>
  </si>
  <si>
    <t>Net Income</t>
  </si>
  <si>
    <t>Total Assets</t>
  </si>
  <si>
    <t>Total Liabilities and Owners' Equity</t>
  </si>
  <si>
    <t>EPS</t>
  </si>
  <si>
    <t>net shares o/s</t>
  </si>
  <si>
    <t>Liquidity</t>
  </si>
  <si>
    <t>share Price</t>
  </si>
  <si>
    <t>Current Ratio</t>
  </si>
  <si>
    <t>growth of earnings</t>
  </si>
  <si>
    <t>Quick ratio</t>
  </si>
  <si>
    <t>Cash ratio</t>
  </si>
  <si>
    <t>Solvency Ratios</t>
  </si>
  <si>
    <t>debt ratio</t>
  </si>
  <si>
    <t>times interest earned</t>
  </si>
  <si>
    <t>cash coverage ratio</t>
  </si>
  <si>
    <t>Asset Management Ratios</t>
  </si>
  <si>
    <t>inventory turnover</t>
  </si>
  <si>
    <t>days' sales in inventory</t>
  </si>
  <si>
    <t>receivables turnover</t>
  </si>
  <si>
    <t>days' sales in receivables</t>
  </si>
  <si>
    <t>total asset turnover</t>
  </si>
  <si>
    <t>Profitability ratios</t>
  </si>
  <si>
    <t>profit margin</t>
  </si>
  <si>
    <t>ROA</t>
  </si>
  <si>
    <t>ROE</t>
  </si>
  <si>
    <t>Market value ratios</t>
  </si>
  <si>
    <t>P/E</t>
  </si>
  <si>
    <t>PEG</t>
  </si>
  <si>
    <t>M-BV</t>
  </si>
  <si>
    <t>Profit Margin</t>
  </si>
  <si>
    <t>Asset turnover</t>
  </si>
  <si>
    <t>Financial Leverage</t>
  </si>
  <si>
    <t>Short Term Liabilities</t>
  </si>
  <si>
    <t>Short term Liabilities</t>
  </si>
  <si>
    <t>2014 DuPont analysis</t>
  </si>
  <si>
    <t>2013 DuPont analysis</t>
  </si>
  <si>
    <t>Other current assets</t>
  </si>
  <si>
    <t>MCD</t>
  </si>
  <si>
    <t>MCD Income Statement</t>
  </si>
  <si>
    <t>DIS</t>
  </si>
  <si>
    <t>DIS Income Statement</t>
  </si>
  <si>
    <t>Other current liabilities</t>
  </si>
  <si>
    <t>t</t>
  </si>
  <si>
    <t>t-1</t>
  </si>
  <si>
    <t>t-2</t>
  </si>
  <si>
    <t>Past 2 Net Income</t>
  </si>
  <si>
    <t>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</si>
</sst>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Font="1"/>
    <xf numFmtId="0" fontId="1" fillId="0" borderId="2" xfId="0" applyFont="1" applyBorder="1"/>
    <xf numFmtId="0" fontId="1" fillId="0" borderId="0" xfId="0" applyFont="1" applyBorder="1"/>
    <xf numFmtId="0" fontId="0" fillId="0" borderId="2" xfId="0" applyBorder="1" applyAlignment="1">
      <alignment horizontal="left" indent="1"/>
    </xf>
    <xf numFmtId="3" fontId="0" fillId="0" borderId="2" xfId="0" applyNumberFormat="1" applyBorder="1"/>
    <xf numFmtId="3" fontId="0" fillId="0" borderId="0" xfId="0" applyNumberFormat="1" applyBorder="1"/>
    <xf numFmtId="0" fontId="1" fillId="0" borderId="2" xfId="0" applyFont="1" applyBorder="1" applyAlignment="1">
      <alignment horizontal="left"/>
    </xf>
    <xf numFmtId="3" fontId="1" fillId="0" borderId="0" xfId="0" applyNumberFormat="1" applyFont="1" applyBorder="1"/>
    <xf numFmtId="0" fontId="0" fillId="0" borderId="2" xfId="0" applyNumberFormat="1" applyBorder="1"/>
    <xf numFmtId="3" fontId="1" fillId="0" borderId="2" xfId="0" applyNumberFormat="1" applyFont="1" applyBorder="1"/>
    <xf numFmtId="0" fontId="1" fillId="0" borderId="2" xfId="0" applyFont="1" applyBorder="1" applyAlignment="1">
      <alignment horizontal="left" wrapText="1"/>
    </xf>
    <xf numFmtId="4" fontId="1" fillId="0" borderId="0" xfId="0" applyNumberFormat="1" applyFont="1" applyBorder="1"/>
    <xf numFmtId="3" fontId="1" fillId="0" borderId="0" xfId="0" applyNumberFormat="1" applyFont="1" applyFill="1" applyBorder="1"/>
    <xf numFmtId="0" fontId="1" fillId="0" borderId="0" xfId="0" applyFont="1"/>
    <xf numFmtId="164" fontId="0" fillId="0" borderId="0" xfId="0" applyNumberFormat="1"/>
    <xf numFmtId="9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3" fontId="0" fillId="0" borderId="0" xfId="0" applyNumberFormat="1"/>
    <xf numFmtId="0" fontId="1" fillId="0" borderId="2" xfId="0" applyFont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zoomScale="75" zoomScaleNormal="75" workbookViewId="0">
      <selection activeCell="B3" sqref="B3"/>
    </sheetView>
  </sheetViews>
  <sheetFormatPr defaultRowHeight="14.5" x14ac:dyDescent="0.35"/>
  <cols>
    <col min="1" max="1" width="25.7265625" customWidth="1"/>
    <col min="2" max="2" width="11.7265625" customWidth="1"/>
    <col min="3" max="3" width="25.7265625" customWidth="1"/>
    <col min="4" max="4" width="11.7265625" customWidth="1"/>
    <col min="6" max="6" width="16" customWidth="1"/>
    <col min="7" max="7" width="11.7265625" customWidth="1"/>
    <col min="9" max="9" width="25.7265625" customWidth="1"/>
    <col min="10" max="10" width="11.7265625" customWidth="1"/>
    <col min="11" max="11" width="25.7265625" customWidth="1"/>
    <col min="12" max="12" width="11.7265625" customWidth="1"/>
    <col min="14" max="14" width="16" customWidth="1"/>
    <col min="15" max="15" width="11.7265625" customWidth="1"/>
  </cols>
  <sheetData>
    <row r="1" spans="1:15" x14ac:dyDescent="0.35">
      <c r="A1" s="22" t="s">
        <v>62</v>
      </c>
      <c r="B1" s="22"/>
      <c r="C1" s="22"/>
      <c r="D1" s="22"/>
      <c r="E1" s="1"/>
      <c r="F1" s="23" t="s">
        <v>63</v>
      </c>
      <c r="G1" s="24"/>
      <c r="H1" s="2"/>
      <c r="I1" s="22" t="s">
        <v>64</v>
      </c>
      <c r="J1" s="22"/>
      <c r="K1" s="22"/>
      <c r="L1" s="22"/>
      <c r="N1" s="23" t="s">
        <v>65</v>
      </c>
      <c r="O1" s="24"/>
    </row>
    <row r="2" spans="1:15" x14ac:dyDescent="0.35">
      <c r="A2" s="3" t="s">
        <v>0</v>
      </c>
      <c r="B2" s="3" t="s">
        <v>71</v>
      </c>
      <c r="C2" s="3" t="s">
        <v>1</v>
      </c>
      <c r="D2" s="3" t="s">
        <v>71</v>
      </c>
      <c r="E2" s="4"/>
      <c r="F2" s="4" t="s">
        <v>2</v>
      </c>
      <c r="G2" s="4"/>
      <c r="I2" s="3" t="s">
        <v>0</v>
      </c>
      <c r="J2" s="3" t="s">
        <v>71</v>
      </c>
      <c r="K2" s="3" t="s">
        <v>1</v>
      </c>
      <c r="L2" s="3" t="s">
        <v>71</v>
      </c>
      <c r="N2" s="4" t="s">
        <v>2</v>
      </c>
      <c r="O2" s="4"/>
    </row>
    <row r="3" spans="1:15" x14ac:dyDescent="0.35">
      <c r="A3" s="5" t="s">
        <v>3</v>
      </c>
      <c r="B3" s="6"/>
      <c r="C3" s="21" t="s">
        <v>57</v>
      </c>
      <c r="D3" s="11">
        <f>D4+D5</f>
        <v>0</v>
      </c>
      <c r="E3" s="7"/>
      <c r="F3" s="7" t="s">
        <v>5</v>
      </c>
      <c r="G3" s="7"/>
      <c r="I3" s="5" t="s">
        <v>3</v>
      </c>
      <c r="J3" s="6"/>
      <c r="K3" s="21" t="s">
        <v>58</v>
      </c>
      <c r="L3" s="6">
        <f>L4+L5</f>
        <v>0</v>
      </c>
      <c r="N3" s="7" t="s">
        <v>5</v>
      </c>
      <c r="O3" s="7"/>
    </row>
    <row r="4" spans="1:15" x14ac:dyDescent="0.35">
      <c r="A4" s="5" t="s">
        <v>6</v>
      </c>
      <c r="B4" s="6"/>
      <c r="C4" s="5" t="s">
        <v>4</v>
      </c>
      <c r="D4" s="6"/>
      <c r="E4" s="7"/>
      <c r="F4" s="7"/>
      <c r="G4" s="7"/>
      <c r="I4" s="5" t="s">
        <v>6</v>
      </c>
      <c r="J4" s="6"/>
      <c r="K4" s="5" t="s">
        <v>4</v>
      </c>
      <c r="L4" s="6"/>
      <c r="N4" s="7"/>
      <c r="O4" s="7"/>
    </row>
    <row r="5" spans="1:15" x14ac:dyDescent="0.35">
      <c r="A5" s="5" t="s">
        <v>9</v>
      </c>
      <c r="B5" s="6"/>
      <c r="C5" s="5" t="s">
        <v>66</v>
      </c>
      <c r="D5" s="6"/>
      <c r="E5" s="7"/>
      <c r="F5" s="7" t="s">
        <v>8</v>
      </c>
      <c r="G5" s="7"/>
      <c r="I5" s="5" t="s">
        <v>9</v>
      </c>
      <c r="J5" s="6"/>
      <c r="K5" s="5" t="s">
        <v>66</v>
      </c>
      <c r="L5" s="6"/>
      <c r="N5" s="7" t="s">
        <v>8</v>
      </c>
      <c r="O5" s="7"/>
    </row>
    <row r="6" spans="1:15" x14ac:dyDescent="0.35">
      <c r="A6" s="5" t="s">
        <v>12</v>
      </c>
      <c r="B6" s="6"/>
      <c r="C6" s="5" t="s">
        <v>7</v>
      </c>
      <c r="D6" s="6"/>
      <c r="E6" s="7"/>
      <c r="F6" s="7" t="s">
        <v>11</v>
      </c>
      <c r="G6" s="7"/>
      <c r="I6" s="5" t="s">
        <v>12</v>
      </c>
      <c r="J6" s="6"/>
      <c r="K6" s="5" t="s">
        <v>7</v>
      </c>
      <c r="L6" s="6"/>
      <c r="N6" s="7" t="s">
        <v>11</v>
      </c>
      <c r="O6" s="7"/>
    </row>
    <row r="7" spans="1:15" x14ac:dyDescent="0.35">
      <c r="A7" s="5" t="s">
        <v>14</v>
      </c>
      <c r="B7" s="6"/>
      <c r="C7" s="8" t="s">
        <v>10</v>
      </c>
      <c r="D7" s="6">
        <f>SUM(D6,D3)</f>
        <v>0</v>
      </c>
      <c r="E7" s="7"/>
      <c r="F7" s="9" t="s">
        <v>13</v>
      </c>
      <c r="G7" s="9">
        <f>G2-SUM(G3:G6)</f>
        <v>0</v>
      </c>
      <c r="I7" s="5" t="s">
        <v>14</v>
      </c>
      <c r="J7" s="6"/>
      <c r="K7" s="8" t="s">
        <v>10</v>
      </c>
      <c r="L7" s="6">
        <f>L6+L3</f>
        <v>0</v>
      </c>
      <c r="N7" s="9" t="s">
        <v>13</v>
      </c>
      <c r="O7" s="9">
        <f>O2-SUM(O3:O6)</f>
        <v>0</v>
      </c>
    </row>
    <row r="8" spans="1:15" x14ac:dyDescent="0.35">
      <c r="A8" s="5" t="s">
        <v>61</v>
      </c>
      <c r="B8" s="6"/>
      <c r="C8" s="8" t="s">
        <v>15</v>
      </c>
      <c r="D8" s="6"/>
      <c r="E8" s="7"/>
      <c r="F8" s="7" t="s">
        <v>16</v>
      </c>
      <c r="G8" s="7"/>
      <c r="I8" s="5" t="s">
        <v>61</v>
      </c>
      <c r="J8" s="10"/>
      <c r="K8" s="8" t="s">
        <v>15</v>
      </c>
      <c r="L8" s="6"/>
      <c r="N8" s="7" t="s">
        <v>16</v>
      </c>
      <c r="O8" s="7"/>
    </row>
    <row r="9" spans="1:15" x14ac:dyDescent="0.35">
      <c r="A9" s="8" t="s">
        <v>17</v>
      </c>
      <c r="B9" s="11">
        <f>SUM(B3:B8)</f>
        <v>0</v>
      </c>
      <c r="C9" s="5" t="s">
        <v>18</v>
      </c>
      <c r="D9" s="6"/>
      <c r="E9" s="7"/>
      <c r="F9" s="9" t="s">
        <v>19</v>
      </c>
      <c r="G9" s="9">
        <f>G7-G8</f>
        <v>0</v>
      </c>
      <c r="I9" s="8" t="s">
        <v>17</v>
      </c>
      <c r="J9" s="11">
        <f>SUM(J3:J8)</f>
        <v>0</v>
      </c>
      <c r="K9" s="5" t="s">
        <v>18</v>
      </c>
      <c r="L9" s="6"/>
      <c r="N9" s="9" t="s">
        <v>19</v>
      </c>
      <c r="O9" s="9">
        <f>O7-O8</f>
        <v>0</v>
      </c>
    </row>
    <row r="10" spans="1:15" x14ac:dyDescent="0.35">
      <c r="A10" s="5" t="s">
        <v>20</v>
      </c>
      <c r="B10" s="6"/>
      <c r="C10" s="5" t="s">
        <v>21</v>
      </c>
      <c r="D10" s="6"/>
      <c r="E10" s="7"/>
      <c r="F10" s="7" t="s">
        <v>22</v>
      </c>
      <c r="G10" s="7"/>
      <c r="I10" s="5" t="s">
        <v>20</v>
      </c>
      <c r="J10" s="6"/>
      <c r="K10" s="5" t="s">
        <v>21</v>
      </c>
      <c r="L10" s="6"/>
      <c r="N10" s="7" t="s">
        <v>22</v>
      </c>
      <c r="O10" s="7"/>
    </row>
    <row r="11" spans="1:15" x14ac:dyDescent="0.35">
      <c r="A11" s="5" t="s">
        <v>23</v>
      </c>
      <c r="B11" s="6"/>
      <c r="C11" s="8" t="s">
        <v>24</v>
      </c>
      <c r="D11" s="6">
        <f>SUM(D9:D10)</f>
        <v>0</v>
      </c>
      <c r="E11" s="7"/>
      <c r="F11" s="9" t="s">
        <v>25</v>
      </c>
      <c r="G11" s="9">
        <f>G9-G10</f>
        <v>0</v>
      </c>
      <c r="I11" s="5" t="s">
        <v>23</v>
      </c>
      <c r="J11" s="6"/>
      <c r="K11" s="8" t="s">
        <v>24</v>
      </c>
      <c r="L11" s="6">
        <f>SUM(L9:L10)</f>
        <v>0</v>
      </c>
      <c r="N11" s="9" t="s">
        <v>25</v>
      </c>
      <c r="O11" s="9">
        <f>O9-O10</f>
        <v>0</v>
      </c>
    </row>
    <row r="12" spans="1:15" ht="29" x14ac:dyDescent="0.35">
      <c r="A12" s="8" t="s">
        <v>26</v>
      </c>
      <c r="B12" s="11">
        <f>SUM(B10:B11,B9)</f>
        <v>0</v>
      </c>
      <c r="C12" s="12" t="s">
        <v>27</v>
      </c>
      <c r="D12" s="11">
        <f>SUM(D11,D7)</f>
        <v>0</v>
      </c>
      <c r="E12" s="9"/>
      <c r="F12" s="9" t="s">
        <v>28</v>
      </c>
      <c r="G12" s="13"/>
      <c r="I12" s="8" t="s">
        <v>26</v>
      </c>
      <c r="J12" s="11">
        <f>SUM(J10:J11,J9)</f>
        <v>0</v>
      </c>
      <c r="K12" s="12" t="s">
        <v>27</v>
      </c>
      <c r="L12" s="11">
        <f>SUM(L11,L7)</f>
        <v>0</v>
      </c>
      <c r="N12" s="14" t="s">
        <v>28</v>
      </c>
      <c r="O12" s="15"/>
    </row>
    <row r="13" spans="1:15" x14ac:dyDescent="0.35">
      <c r="F13" s="14" t="s">
        <v>29</v>
      </c>
      <c r="G13" t="e">
        <f>G11/G12</f>
        <v>#DIV/0!</v>
      </c>
      <c r="N13" s="14" t="s">
        <v>29</v>
      </c>
      <c r="O13" t="e">
        <f>O11/O12</f>
        <v>#DIV/0!</v>
      </c>
    </row>
    <row r="14" spans="1:15" x14ac:dyDescent="0.35">
      <c r="A14" t="s">
        <v>30</v>
      </c>
      <c r="F14" s="14" t="s">
        <v>31</v>
      </c>
      <c r="I14" t="s">
        <v>30</v>
      </c>
      <c r="K14" s="20"/>
      <c r="N14" s="14" t="s">
        <v>31</v>
      </c>
    </row>
    <row r="15" spans="1:15" x14ac:dyDescent="0.35">
      <c r="A15" t="s">
        <v>32</v>
      </c>
      <c r="B15" s="16" t="e">
        <f>B9/D3</f>
        <v>#DIV/0!</v>
      </c>
      <c r="F15" s="14" t="s">
        <v>33</v>
      </c>
      <c r="G15" s="17">
        <f>G17</f>
        <v>0.11891400243110828</v>
      </c>
      <c r="I15" t="s">
        <v>32</v>
      </c>
      <c r="J15" s="16" t="e">
        <f>J9/L3</f>
        <v>#DIV/0!</v>
      </c>
      <c r="N15" s="14" t="s">
        <v>33</v>
      </c>
      <c r="O15" s="17" t="e">
        <f>O17</f>
        <v>#DIV/0!</v>
      </c>
    </row>
    <row r="16" spans="1:15" x14ac:dyDescent="0.35">
      <c r="A16" t="s">
        <v>34</v>
      </c>
      <c r="B16" s="16" t="e">
        <f>(B9-B7)/D3</f>
        <v>#DIV/0!</v>
      </c>
      <c r="I16" t="s">
        <v>34</v>
      </c>
      <c r="J16" s="16" t="e">
        <f>(J9-J7)/L3</f>
        <v>#DIV/0!</v>
      </c>
    </row>
    <row r="17" spans="1:15" x14ac:dyDescent="0.35">
      <c r="A17" t="s">
        <v>35</v>
      </c>
      <c r="B17" s="16" t="e">
        <f>B3/D3</f>
        <v>#DIV/0!</v>
      </c>
      <c r="F17" s="14" t="s">
        <v>70</v>
      </c>
      <c r="G17" s="17">
        <f>AVERAGE(G18/G19-1,G19/G20-1)</f>
        <v>0.11891400243110828</v>
      </c>
      <c r="I17" t="s">
        <v>35</v>
      </c>
      <c r="J17" s="16" t="e">
        <f>J3/L3</f>
        <v>#DIV/0!</v>
      </c>
      <c r="N17" s="14" t="s">
        <v>70</v>
      </c>
      <c r="O17" s="17" t="e">
        <f>AVERAGE(O18/O19-1,O19/O20-1)</f>
        <v>#DIV/0!</v>
      </c>
    </row>
    <row r="18" spans="1:15" x14ac:dyDescent="0.35">
      <c r="F18" s="14" t="s">
        <v>67</v>
      </c>
      <c r="G18">
        <v>9391</v>
      </c>
      <c r="N18" s="14" t="s">
        <v>67</v>
      </c>
    </row>
    <row r="19" spans="1:15" x14ac:dyDescent="0.35">
      <c r="A19" t="s">
        <v>36</v>
      </c>
      <c r="F19" s="14" t="s">
        <v>68</v>
      </c>
      <c r="G19">
        <v>8382</v>
      </c>
      <c r="I19" t="s">
        <v>36</v>
      </c>
      <c r="N19" s="14" t="s">
        <v>68</v>
      </c>
    </row>
    <row r="20" spans="1:15" x14ac:dyDescent="0.35">
      <c r="A20" t="s">
        <v>37</v>
      </c>
      <c r="B20" s="16" t="e">
        <f>(D12-D11)/B12</f>
        <v>#DIV/0!</v>
      </c>
      <c r="F20" s="14" t="s">
        <v>69</v>
      </c>
      <c r="G20">
        <v>7501</v>
      </c>
      <c r="I20" t="s">
        <v>37</v>
      </c>
      <c r="J20" s="16" t="e">
        <f>(L12-L11)/J12</f>
        <v>#DIV/0!</v>
      </c>
      <c r="N20" s="14" t="s">
        <v>69</v>
      </c>
    </row>
    <row r="21" spans="1:15" x14ac:dyDescent="0.35">
      <c r="A21" t="s">
        <v>38</v>
      </c>
      <c r="B21" s="16" t="e">
        <f>G7/G8</f>
        <v>#DIV/0!</v>
      </c>
      <c r="I21" t="s">
        <v>38</v>
      </c>
      <c r="J21" s="16" t="e">
        <f>O7/O8</f>
        <v>#DIV/0!</v>
      </c>
    </row>
    <row r="22" spans="1:15" x14ac:dyDescent="0.35">
      <c r="A22" t="s">
        <v>39</v>
      </c>
      <c r="B22" s="16" t="e">
        <f>(G7+G6)/G8</f>
        <v>#DIV/0!</v>
      </c>
      <c r="I22" t="s">
        <v>39</v>
      </c>
      <c r="J22" s="16" t="e">
        <f>(O7+O6)/O8</f>
        <v>#DIV/0!</v>
      </c>
    </row>
    <row r="24" spans="1:15" x14ac:dyDescent="0.35">
      <c r="A24" t="s">
        <v>40</v>
      </c>
      <c r="I24" t="s">
        <v>40</v>
      </c>
    </row>
    <row r="25" spans="1:15" x14ac:dyDescent="0.35">
      <c r="A25" t="s">
        <v>41</v>
      </c>
      <c r="B25" s="16" t="e">
        <f>G3/B6</f>
        <v>#DIV/0!</v>
      </c>
      <c r="I25" t="s">
        <v>41</v>
      </c>
      <c r="J25" s="16" t="e">
        <f>O3/J6</f>
        <v>#DIV/0!</v>
      </c>
    </row>
    <row r="26" spans="1:15" x14ac:dyDescent="0.35">
      <c r="A26" t="s">
        <v>42</v>
      </c>
      <c r="B26" s="16" t="e">
        <f>365/B25</f>
        <v>#DIV/0!</v>
      </c>
      <c r="I26" t="s">
        <v>42</v>
      </c>
      <c r="J26" s="16" t="e">
        <f>365/J25</f>
        <v>#DIV/0!</v>
      </c>
    </row>
    <row r="27" spans="1:15" x14ac:dyDescent="0.35">
      <c r="A27" t="s">
        <v>43</v>
      </c>
      <c r="B27" s="16" t="e">
        <f>G2/B5</f>
        <v>#DIV/0!</v>
      </c>
      <c r="I27" t="s">
        <v>43</v>
      </c>
      <c r="J27" s="16" t="e">
        <f>O2/J5</f>
        <v>#DIV/0!</v>
      </c>
    </row>
    <row r="28" spans="1:15" x14ac:dyDescent="0.35">
      <c r="A28" t="s">
        <v>44</v>
      </c>
      <c r="B28" s="16" t="e">
        <f>365/B27</f>
        <v>#DIV/0!</v>
      </c>
      <c r="I28" t="s">
        <v>44</v>
      </c>
      <c r="J28" s="16" t="e">
        <f>365/J27</f>
        <v>#DIV/0!</v>
      </c>
    </row>
    <row r="29" spans="1:15" x14ac:dyDescent="0.35">
      <c r="A29" t="s">
        <v>45</v>
      </c>
      <c r="B29" s="16" t="e">
        <f>G2/B12</f>
        <v>#DIV/0!</v>
      </c>
      <c r="I29" t="s">
        <v>45</v>
      </c>
      <c r="J29" s="16" t="e">
        <f>O2/J12</f>
        <v>#DIV/0!</v>
      </c>
    </row>
    <row r="31" spans="1:15" x14ac:dyDescent="0.35">
      <c r="A31" t="s">
        <v>46</v>
      </c>
      <c r="I31" t="s">
        <v>46</v>
      </c>
    </row>
    <row r="32" spans="1:15" x14ac:dyDescent="0.35">
      <c r="A32" t="s">
        <v>47</v>
      </c>
      <c r="B32" s="16" t="e">
        <f>G11/G2</f>
        <v>#DIV/0!</v>
      </c>
      <c r="I32" t="s">
        <v>47</v>
      </c>
      <c r="J32" s="16" t="e">
        <f>O11/O2</f>
        <v>#DIV/0!</v>
      </c>
    </row>
    <row r="33" spans="1:10" x14ac:dyDescent="0.35">
      <c r="A33" t="s">
        <v>48</v>
      </c>
      <c r="B33" s="16" t="e">
        <f>G11/B12</f>
        <v>#DIV/0!</v>
      </c>
      <c r="I33" t="s">
        <v>48</v>
      </c>
      <c r="J33" s="16" t="e">
        <f>O11/J12</f>
        <v>#DIV/0!</v>
      </c>
    </row>
    <row r="34" spans="1:10" x14ac:dyDescent="0.35">
      <c r="A34" t="s">
        <v>49</v>
      </c>
      <c r="B34" s="16" t="e">
        <f>G11/D11</f>
        <v>#DIV/0!</v>
      </c>
      <c r="I34" t="s">
        <v>49</v>
      </c>
      <c r="J34" s="16" t="e">
        <f>O11/L11</f>
        <v>#DIV/0!</v>
      </c>
    </row>
    <row r="36" spans="1:10" x14ac:dyDescent="0.35">
      <c r="A36" t="s">
        <v>50</v>
      </c>
      <c r="I36" t="s">
        <v>50</v>
      </c>
    </row>
    <row r="37" spans="1:10" x14ac:dyDescent="0.35">
      <c r="A37" t="s">
        <v>28</v>
      </c>
      <c r="B37" s="16">
        <f>G12</f>
        <v>0</v>
      </c>
      <c r="I37" t="s">
        <v>28</v>
      </c>
      <c r="J37" s="16">
        <f>O12</f>
        <v>0</v>
      </c>
    </row>
    <row r="38" spans="1:10" x14ac:dyDescent="0.35">
      <c r="A38" t="s">
        <v>51</v>
      </c>
      <c r="B38" s="16" t="e">
        <f>G14/G12</f>
        <v>#DIV/0!</v>
      </c>
      <c r="I38" t="s">
        <v>51</v>
      </c>
      <c r="J38" s="16" t="e">
        <f>O14/O12</f>
        <v>#DIV/0!</v>
      </c>
    </row>
    <row r="39" spans="1:10" x14ac:dyDescent="0.35">
      <c r="A39" t="s">
        <v>52</v>
      </c>
      <c r="B39" s="16" t="e">
        <f>B38/G15/100</f>
        <v>#DIV/0!</v>
      </c>
      <c r="I39" t="s">
        <v>52</v>
      </c>
      <c r="J39" s="16" t="e">
        <f>J38/O15/100</f>
        <v>#DIV/0!</v>
      </c>
    </row>
    <row r="40" spans="1:10" x14ac:dyDescent="0.35">
      <c r="A40" t="s">
        <v>53</v>
      </c>
      <c r="B40" s="16" t="e">
        <f>G13*G14/D11</f>
        <v>#DIV/0!</v>
      </c>
      <c r="I40" t="s">
        <v>53</v>
      </c>
      <c r="J40" s="16" t="e">
        <f>O13*O14/L11</f>
        <v>#DIV/0!</v>
      </c>
    </row>
    <row r="43" spans="1:10" x14ac:dyDescent="0.35">
      <c r="A43" t="s">
        <v>59</v>
      </c>
      <c r="I43" t="s">
        <v>60</v>
      </c>
    </row>
    <row r="44" spans="1:10" x14ac:dyDescent="0.35">
      <c r="A44" t="s">
        <v>54</v>
      </c>
      <c r="B44" s="18" t="e">
        <f>G11/G2</f>
        <v>#DIV/0!</v>
      </c>
      <c r="I44" t="s">
        <v>54</v>
      </c>
      <c r="J44" s="18" t="e">
        <f>O11/O2</f>
        <v>#DIV/0!</v>
      </c>
    </row>
    <row r="45" spans="1:10" x14ac:dyDescent="0.35">
      <c r="A45" t="s">
        <v>55</v>
      </c>
      <c r="B45" s="18" t="e">
        <f>G2/B12</f>
        <v>#DIV/0!</v>
      </c>
      <c r="I45" t="s">
        <v>55</v>
      </c>
      <c r="J45" s="18" t="e">
        <f>O2/J12</f>
        <v>#DIV/0!</v>
      </c>
    </row>
    <row r="46" spans="1:10" x14ac:dyDescent="0.35">
      <c r="A46" t="s">
        <v>56</v>
      </c>
      <c r="B46" s="18" t="e">
        <f>B12/D11</f>
        <v>#DIV/0!</v>
      </c>
      <c r="I46" t="s">
        <v>56</v>
      </c>
      <c r="J46" s="18" t="e">
        <f>J12/L11</f>
        <v>#DIV/0!</v>
      </c>
    </row>
    <row r="47" spans="1:10" x14ac:dyDescent="0.35">
      <c r="A47" s="15" t="s">
        <v>49</v>
      </c>
      <c r="B47" s="19" t="e">
        <f>B44*B45*B46</f>
        <v>#DIV/0!</v>
      </c>
      <c r="I47" s="15" t="s">
        <v>49</v>
      </c>
      <c r="J47" s="19" t="e">
        <f>J44*J45*J46</f>
        <v>#DIV/0!</v>
      </c>
    </row>
  </sheetData>
  <mergeCells count="4">
    <mergeCell ref="A1:D1"/>
    <mergeCell ref="F1:G1"/>
    <mergeCell ref="I1:L1"/>
    <mergeCell ref="N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Jayendra Gokhale</dc:creator>
  <cp:lastModifiedBy>Jayendra Gokhale</cp:lastModifiedBy>
  <dcterms:created xsi:type="dcterms:W3CDTF">2017-02-15T02:58:33Z</dcterms:created>
  <dcterms:modified xsi:type="dcterms:W3CDTF">2019-02-06T14:03:51Z</dcterms:modified>
</cp:coreProperties>
</file>